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9270"/>
  </bookViews>
  <sheets>
    <sheet name="CONGLOMERDO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C69" i="1" l="1"/>
  <c r="C70" i="1"/>
  <c r="C71" i="1"/>
  <c r="C72" i="1"/>
  <c r="C73" i="1"/>
  <c r="C74" i="1"/>
  <c r="C75" i="1"/>
  <c r="C76" i="1"/>
  <c r="C77" i="1"/>
  <c r="C68" i="1"/>
  <c r="D232" i="1" l="1"/>
  <c r="C232" i="1"/>
  <c r="B229" i="1"/>
  <c r="B230" i="1"/>
  <c r="B227" i="1"/>
  <c r="B225" i="1"/>
  <c r="B226" i="1"/>
  <c r="B228" i="1"/>
  <c r="C187" i="1"/>
  <c r="C180" i="1"/>
  <c r="C181" i="1"/>
  <c r="C182" i="1"/>
  <c r="C183" i="1"/>
  <c r="C184" i="1"/>
  <c r="C185" i="1"/>
  <c r="C186" i="1"/>
  <c r="C179" i="1"/>
  <c r="C178" i="1"/>
  <c r="C125" i="1"/>
  <c r="C126" i="1"/>
  <c r="C127" i="1"/>
  <c r="C128" i="1"/>
  <c r="C129" i="1"/>
  <c r="C130" i="1"/>
  <c r="C131" i="1"/>
  <c r="C132" i="1"/>
  <c r="C124" i="1"/>
  <c r="C123" i="1"/>
  <c r="C15" i="1"/>
  <c r="C16" i="1"/>
  <c r="C17" i="1"/>
  <c r="C18" i="1"/>
  <c r="C19" i="1"/>
  <c r="C20" i="1"/>
  <c r="C21" i="1"/>
  <c r="C22" i="1"/>
  <c r="C14" i="1"/>
  <c r="C13" i="1"/>
  <c r="B232" i="1" l="1"/>
</calcChain>
</file>

<file path=xl/sharedStrings.xml><?xml version="1.0" encoding="utf-8"?>
<sst xmlns="http://schemas.openxmlformats.org/spreadsheetml/2006/main" count="109" uniqueCount="72">
  <si>
    <t>GESTIÓN ESTRATEGICA</t>
  </si>
  <si>
    <t>ESE HOSPITAL LOCAL ULPIANO TASCON QUINTERO</t>
  </si>
  <si>
    <t>RESPONSABLES:  JOSE LEONEL CORDOBA, LIDER DE ESTADISTICA</t>
  </si>
  <si>
    <t>CEFALEA</t>
  </si>
  <si>
    <t>INFECCION DE VIAS URINARIAS, SITIO NO ESPECIFICADO</t>
  </si>
  <si>
    <t>LUMBAGO NO ESPECIFICADO</t>
  </si>
  <si>
    <t>HIPERTENSION ESENCIAL (PRIMARIA)</t>
  </si>
  <si>
    <t>MAREO Y DESVANECIMIENTO</t>
  </si>
  <si>
    <t>INFECCION VIRAL, NO ESPECIFICADA</t>
  </si>
  <si>
    <t>COVID 19, VIRUS NO IDENTIFICADO</t>
  </si>
  <si>
    <t>OTROS DOLORES ABDOMINALES Y LOS NO ESPECIFICADOS</t>
  </si>
  <si>
    <t>HIPERLIPIDEMIA NO ESPECIFICADA</t>
  </si>
  <si>
    <t>DIEZ PRIMERAS CAUSAS DE ATENCIÓN EN CONSULTA EXTERNA</t>
  </si>
  <si>
    <t>PATOLOGIA</t>
  </si>
  <si>
    <t xml:space="preserve">TOTAL </t>
  </si>
  <si>
    <t>%</t>
  </si>
  <si>
    <t>TOTAL  DE ATENCIONES CONSULTA EXTERNA</t>
  </si>
  <si>
    <t>DIEZ PRIMERAS CAUSAS DE ATENCIÓN EN URGENCIAS</t>
  </si>
  <si>
    <t>FIEBRE, NO ESPECIFICADA</t>
  </si>
  <si>
    <t>DIARREA Y GASTROENTERITIS DE PRESUNTO ORIGEN INFECCIOSO</t>
  </si>
  <si>
    <t>DIEZ PRIMERAS CAUSAS DE ATENCIÓN EN HOSPITALIZACION</t>
  </si>
  <si>
    <t>CELULITIS DE OTRAS PARTES DE LOS MIEMBROS</t>
  </si>
  <si>
    <t>DIEZ PRIMERAS CAUSAS DE ATENCIÓN EN ODONTOLOGIA</t>
  </si>
  <si>
    <t>CARIES DE LA DENTINA</t>
  </si>
  <si>
    <t>OTROS TRASTORNOS ESPECIFICADOS DE LA ENCIA Y DE LA ZONA EDENTULA</t>
  </si>
  <si>
    <t>PULPITIS</t>
  </si>
  <si>
    <t>SUPERVISION DE EMBARAZO NORMAL NO ESPECIFICADO</t>
  </si>
  <si>
    <t>FRACTURA DE LOS DIENTES</t>
  </si>
  <si>
    <t>SINDROME DE LA ERUPCION DENTARIA</t>
  </si>
  <si>
    <t>PERDIDA DE DIENTES DEBIDA A ACCIDENTE, EXTRACCION O ENFERMEDAD PERIODONTAL LOCAL</t>
  </si>
  <si>
    <t>CARIES LIMITADA AL ESMALTE</t>
  </si>
  <si>
    <t xml:space="preserve">NUMERO DE PACIENTES ATENDIDOS EN LA INSTITUCION  </t>
  </si>
  <si>
    <t>REGIMEN DE AFILIACIÓN EN SALUD</t>
  </si>
  <si>
    <t>TOTAL</t>
  </si>
  <si>
    <t xml:space="preserve">MASCULINO </t>
  </si>
  <si>
    <t xml:space="preserve">FEMENINO </t>
  </si>
  <si>
    <t xml:space="preserve">PARTICULARES </t>
  </si>
  <si>
    <t xml:space="preserve">CONTRIBUTIVO </t>
  </si>
  <si>
    <t xml:space="preserve">SUBSIDIADO </t>
  </si>
  <si>
    <t>POBRE Y VULNERABLE NO ASEGURADA</t>
  </si>
  <si>
    <t>RIESGOS LABORALES</t>
  </si>
  <si>
    <t>ACCIDENTE DE TRANSITO</t>
  </si>
  <si>
    <t>ESTADISTICA EN SALUD - AÑO 2021</t>
  </si>
  <si>
    <t>PERIODO REPORTADO: ENERO A DICIEMBRE  2021</t>
  </si>
  <si>
    <t>ENERO A DICIEMBRE  2021</t>
  </si>
  <si>
    <t>DE ENERO ADICIEMBRE DE 2021</t>
  </si>
  <si>
    <t>HIPOTIROIDISMO, NO ESPECIFICADO</t>
  </si>
  <si>
    <t>PACIENTE SANO</t>
  </si>
  <si>
    <t>INFECCION AGUDA DE LAS VIAS RESPIRATORIAS SUPERIORES, NO ESPECIFICADA</t>
  </si>
  <si>
    <t>INFECCION INTESTINAL VIRAL, SIN OTRA ESPECIFICACION</t>
  </si>
  <si>
    <t xml:space="preserve">INFECCION DE VIAS URINARIAS, SITIO NO ESPECIFICADO             </t>
  </si>
  <si>
    <t xml:space="preserve">CELULITIS DE LA CARA                </t>
  </si>
  <si>
    <t xml:space="preserve">PERIODONTITIS AGUDA  </t>
  </si>
  <si>
    <t>ABSCESO CUTANEO, FURUNCULO Y ANTRAX DE GLUTEOS</t>
  </si>
  <si>
    <t xml:space="preserve">ABSCESO PERIAPICAL CON FISTULA    </t>
  </si>
  <si>
    <t xml:space="preserve">DOLOR PELVICO Y PERINEAL       </t>
  </si>
  <si>
    <t xml:space="preserve">CELULITIS DE SITIO NO ESPECIFICADO </t>
  </si>
  <si>
    <t xml:space="preserve">CELULITIS DE OTROS SITIOS      </t>
  </si>
  <si>
    <t>GINGIVITIS AGUDA</t>
  </si>
  <si>
    <t>PERIODONTITIS AGUDA</t>
  </si>
  <si>
    <t>&amp;. COVID 19 VIRUS NO IDENTIFICADO, primera causa de atención con 776 casos, que representa  el 6,9 % del total de consultas médicas generales del año 2021.</t>
  </si>
  <si>
    <t>&amp;. HIPERTENSION ESENCIAL, es la segunda causa de atención con 408 casos, que representan el 3,6 %  del total de consultas medicas generales del año 2021</t>
  </si>
  <si>
    <t>&amp;. LUMBAGO NO ESPECIFICADO, es la  tercera causa de atención con 341 casos, que representan el 3,0 % del total de consultas medica generales del año 2021</t>
  </si>
  <si>
    <t>&amp;. INFECCION VIRAL NO ESPECIFICADA, primera causa de atención con 715 casos, que representa  el 7,3 % del total de consultas ungencias del año 2021</t>
  </si>
  <si>
    <t>&amp;.COVID 19 VIRUS NO IDENTIFICADO, ,es la segunda causa de atención con 606 casos, que representan el 6,2 %  del total de consultas urgencias del año 2021</t>
  </si>
  <si>
    <t>&amp;. CEFALEA, es la  tercera causa de atención con 448 casos, que representan el 4,6 % del total de consultas urgencias del año 2021</t>
  </si>
  <si>
    <t>&amp;. INFECCION DE VIAS UJRINARIAS, SITIO NO ESPECIFICADO, primera causa de atención con 18 casos, que representa  el 34,6 % del total de hospitalizacion del año 2021</t>
  </si>
  <si>
    <t>&amp;. CELULITIS DE OTRAS PARTES DE LOS MIEMBROS, es la segunda causa de atención con 6 casos, que representan el 11,5 %  del total de hospitalizacion del año 2021</t>
  </si>
  <si>
    <t>&amp;. CELULITIS DE LA CARA,  es la  tercera causa de atención con 4 casos, que representan el 7,7 % del total de hospitalizacion del año 2021</t>
  </si>
  <si>
    <t>&amp;. CARIES DE LA DENTINA, primera causa de atención con 1363 casos, que representa  el 63,9 % del total de consulta odontologicas del año 2021</t>
  </si>
  <si>
    <t>&amp;. OTROS TRASTORNOS ESPECIFICADOS DE LA ENCIA Y DE LA ZONA EDENTULA, es la segunda causa de atención con 199 casos, que representan el 9,3 %  del total de consulta odontologicas del año 2021</t>
  </si>
  <si>
    <t>&amp;. GINGIVITIS AGUDA, es la  tercera causa de atención con 107 casos, que representan el 5,0 % del total de consultas odontologicas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</si>
</sst>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1" fillId="0" borderId="14" xfId="0" applyFont="1" applyFill="1" applyBorder="1"/>
    <xf numFmtId="0" fontId="1" fillId="0" borderId="14" xfId="0" applyFont="1" applyBorder="1" applyAlignment="1">
      <alignment horizontal="center"/>
    </xf>
    <xf numFmtId="0" fontId="5" fillId="2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3" borderId="19" xfId="0" applyFont="1" applyFill="1" applyBorder="1"/>
    <xf numFmtId="0" fontId="3" fillId="3" borderId="19" xfId="0" applyFont="1" applyFill="1" applyBorder="1" applyAlignment="1">
      <alignment horizontal="center" vertical="center"/>
    </xf>
    <xf numFmtId="9" fontId="3" fillId="3" borderId="20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/>
    </xf>
    <xf numFmtId="0" fontId="1" fillId="0" borderId="14" xfId="0" applyFont="1" applyBorder="1"/>
    <xf numFmtId="0" fontId="5" fillId="2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4" borderId="1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7" fontId="5" fillId="2" borderId="15" xfId="0" applyNumberFormat="1" applyFont="1" applyFill="1" applyBorder="1" applyAlignment="1">
      <alignment horizontal="center" vertical="center"/>
    </xf>
    <xf numFmtId="17" fontId="5" fillId="2" borderId="16" xfId="0" applyNumberFormat="1" applyFont="1" applyFill="1" applyBorder="1" applyAlignment="1">
      <alignment horizontal="center" vertical="center"/>
    </xf>
    <xf numFmtId="17" fontId="5" fillId="2" borderId="17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1" fillId="3" borderId="20" xfId="0" applyFont="1" applyFill="1" applyBorder="1"/>
    <xf numFmtId="0" fontId="3" fillId="3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3" xfId="0" applyFont="1" applyBorder="1"/>
    <xf numFmtId="0" fontId="1" fillId="0" borderId="27" xfId="0" applyFont="1" applyFill="1" applyBorder="1"/>
    <xf numFmtId="0" fontId="1" fillId="0" borderId="24" xfId="0" applyFont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Fill="1" applyBorder="1"/>
    <xf numFmtId="0" fontId="1" fillId="0" borderId="26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164" fontId="1" fillId="0" borderId="29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0" fontId="1" fillId="0" borderId="27" xfId="0" applyFont="1" applyBorder="1"/>
    <xf numFmtId="0" fontId="1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200"/>
            </a:pPr>
            <a:r>
              <a:rPr lang="es-CO" sz="1200" b="1" i="0" u="none" strike="noStrike" baseline="0">
                <a:effectLst/>
              </a:rPr>
              <a:t>ESE </a:t>
            </a:r>
            <a:r>
              <a:rPr lang="es-CO" sz="1200"/>
              <a:t>HOSPITAL LOCAL </a:t>
            </a:r>
            <a:r>
              <a:rPr lang="es-CO" sz="1200" baseline="0"/>
              <a:t>ULPIANO TASCÓN QUINTERO                                                                                   DIEZ  PRIMERAS CAUSAS DE ATENCIÓN EN CONSULTA EXTERNA </a:t>
            </a:r>
          </a:p>
          <a:p>
            <a:pPr>
              <a:defRPr lang="es-CO" sz="1200"/>
            </a:pPr>
            <a:r>
              <a:rPr lang="es-CO" sz="1200" baseline="0"/>
              <a:t> AÑO - 2021                                                   </a:t>
            </a:r>
            <a:endParaRPr lang="es-CO" sz="1200"/>
          </a:p>
        </c:rich>
      </c:tx>
      <c:layout>
        <c:manualLayout>
          <c:xMode val="edge"/>
          <c:yMode val="edge"/>
          <c:x val="0.26513510387758826"/>
          <c:y val="2.93255064249413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88407479995419E-2"/>
          <c:y val="0.17565998158805804"/>
          <c:w val="0.70238207018688281"/>
          <c:h val="0.4114610332640815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CONGLOMERDO!$A$13:$A$22</c:f>
              <c:strCache>
                <c:ptCount val="10"/>
                <c:pt idx="0">
                  <c:v>COVID 19, VIRUS NO IDENTIFICADO</c:v>
                </c:pt>
                <c:pt idx="1">
                  <c:v>HIPERTENSION ESENCIAL (PRIMARIA)</c:v>
                </c:pt>
                <c:pt idx="2">
                  <c:v>LUMBAGO NO ESPECIFICADO</c:v>
                </c:pt>
                <c:pt idx="3">
                  <c:v>CEFALEA</c:v>
                </c:pt>
                <c:pt idx="4">
                  <c:v>OTROS DOLORES ABDOMINALES Y LOS NO ESPECIFICADOS</c:v>
                </c:pt>
                <c:pt idx="5">
                  <c:v>INFECCION DE VIAS URINARIAS, SITIO NO ESPECIFICADO</c:v>
                </c:pt>
                <c:pt idx="6">
                  <c:v>HIPERLIPIDEMIA NO ESPECIFICADA</c:v>
                </c:pt>
                <c:pt idx="7">
                  <c:v>MAREO Y DESVANECIMIENTO</c:v>
                </c:pt>
                <c:pt idx="8">
                  <c:v>HIPOTIROIDISMO, NO ESPECIFICADO</c:v>
                </c:pt>
                <c:pt idx="9">
                  <c:v>PACIENTE SANO</c:v>
                </c:pt>
              </c:strCache>
            </c:strRef>
          </c:cat>
          <c:val>
            <c:numRef>
              <c:f>CONGLOMERDO!$B$13:$B$22</c:f>
              <c:numCache>
                <c:formatCode>General</c:formatCode>
                <c:ptCount val="10"/>
                <c:pt idx="0">
                  <c:v>776</c:v>
                </c:pt>
                <c:pt idx="1">
                  <c:v>408</c:v>
                </c:pt>
                <c:pt idx="2">
                  <c:v>341</c:v>
                </c:pt>
                <c:pt idx="3">
                  <c:v>302</c:v>
                </c:pt>
                <c:pt idx="4">
                  <c:v>294</c:v>
                </c:pt>
                <c:pt idx="5">
                  <c:v>277</c:v>
                </c:pt>
                <c:pt idx="6">
                  <c:v>272</c:v>
                </c:pt>
                <c:pt idx="7">
                  <c:v>229</c:v>
                </c:pt>
                <c:pt idx="8">
                  <c:v>207</c:v>
                </c:pt>
                <c:pt idx="9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38-4EFB-83C1-E83E0E27A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3983744"/>
        <c:axId val="83985536"/>
      </c:barChart>
      <c:catAx>
        <c:axId val="8398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lang="es-CO" sz="900"/>
            </a:pPr>
            <a:endParaRPr lang="es-CO"/>
          </a:p>
        </c:txPr>
        <c:crossAx val="83985536"/>
        <c:crosses val="autoZero"/>
        <c:auto val="1"/>
        <c:lblAlgn val="ctr"/>
        <c:lblOffset val="100"/>
        <c:noMultiLvlLbl val="0"/>
      </c:catAx>
      <c:valAx>
        <c:axId val="8398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8398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200"/>
            </a:pPr>
            <a:r>
              <a:rPr lang="es-CO" sz="1200" b="1" i="0" u="none" strike="noStrike" baseline="0">
                <a:effectLst/>
              </a:rPr>
              <a:t>ESE </a:t>
            </a:r>
            <a:r>
              <a:rPr lang="es-CO" sz="1200"/>
              <a:t>HOSPITAL LOCAL </a:t>
            </a:r>
            <a:r>
              <a:rPr lang="es-CO" sz="1200" baseline="0"/>
              <a:t>ULPIANO TASCÓN QUINTERO                                                                                   DIEZ  PRIMERAS CAUSAS DE ATENCIÓN EN CONSULTA URGENCIAS </a:t>
            </a:r>
          </a:p>
          <a:p>
            <a:pPr>
              <a:defRPr lang="es-CO" sz="1200"/>
            </a:pPr>
            <a:r>
              <a:rPr lang="es-CO" sz="1200" baseline="0"/>
              <a:t> AÑO - 2021                                                   </a:t>
            </a:r>
            <a:endParaRPr lang="es-CO" sz="1200"/>
          </a:p>
        </c:rich>
      </c:tx>
      <c:layout>
        <c:manualLayout>
          <c:xMode val="edge"/>
          <c:yMode val="edge"/>
          <c:x val="0.26513510387758826"/>
          <c:y val="2.93255064249413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88407479995419E-2"/>
          <c:y val="0.17565998158805804"/>
          <c:w val="0.70238207018688281"/>
          <c:h val="0.4114610332640815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EF-4445-8130-BDC7BF97ED9F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F-4445-8130-BDC7BF97ED9F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F-4445-8130-BDC7BF97ED9F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F-4445-8130-BDC7BF97ED9F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EF-4445-8130-BDC7BF97ED9F}"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F-4445-8130-BDC7BF97ED9F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EF-4445-8130-BDC7BF97ED9F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EF-4445-8130-BDC7BF97ED9F}"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EF-4445-8130-BDC7BF97ED9F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EF-4445-8130-BDC7BF97ED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CONGLOMERDO!$A$68:$A$77</c:f>
              <c:strCache>
                <c:ptCount val="10"/>
                <c:pt idx="0">
                  <c:v>INFECCION VIRAL, NO ESPECIFICADA</c:v>
                </c:pt>
                <c:pt idx="1">
                  <c:v>COVID 19, VIRUS NO IDENTIFICADO</c:v>
                </c:pt>
                <c:pt idx="2">
                  <c:v>CEFALEA</c:v>
                </c:pt>
                <c:pt idx="3">
                  <c:v>OTROS DOLORES ABDOMINALES Y LOS NO ESPECIFICADOS</c:v>
                </c:pt>
                <c:pt idx="4">
                  <c:v>LUMBAGO NO ESPECIFICADO</c:v>
                </c:pt>
                <c:pt idx="5">
                  <c:v>HIPERTENSION ESENCIAL (PRIMARIA)</c:v>
                </c:pt>
                <c:pt idx="6">
                  <c:v>INFECCION AGUDA DE LAS VIAS RESPIRATORIAS SUPERIORES, NO ESPECIFICADA</c:v>
                </c:pt>
                <c:pt idx="7">
                  <c:v>INFECCION INTESTINAL VIRAL, SIN OTRA ESPECIFICACION</c:v>
                </c:pt>
                <c:pt idx="8">
                  <c:v>DIARREA Y GASTROENTERITIS DE PRESUNTO ORIGEN INFECCIOSO</c:v>
                </c:pt>
                <c:pt idx="9">
                  <c:v>FIEBRE, NO ESPECIFICADA</c:v>
                </c:pt>
              </c:strCache>
            </c:strRef>
          </c:cat>
          <c:val>
            <c:numRef>
              <c:f>CONGLOMERDO!$B$68:$B$77</c:f>
              <c:numCache>
                <c:formatCode>General</c:formatCode>
                <c:ptCount val="10"/>
                <c:pt idx="0">
                  <c:v>715</c:v>
                </c:pt>
                <c:pt idx="1">
                  <c:v>606</c:v>
                </c:pt>
                <c:pt idx="2">
                  <c:v>448</c:v>
                </c:pt>
                <c:pt idx="3">
                  <c:v>341</c:v>
                </c:pt>
                <c:pt idx="4">
                  <c:v>317</c:v>
                </c:pt>
                <c:pt idx="5">
                  <c:v>180</c:v>
                </c:pt>
                <c:pt idx="6">
                  <c:v>119</c:v>
                </c:pt>
                <c:pt idx="7">
                  <c:v>117</c:v>
                </c:pt>
                <c:pt idx="8">
                  <c:v>97</c:v>
                </c:pt>
                <c:pt idx="9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2EF-4445-8130-BDC7BF97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4543360"/>
        <c:axId val="84544896"/>
      </c:barChart>
      <c:catAx>
        <c:axId val="8454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lang="es-CO" sz="900"/>
            </a:pPr>
            <a:endParaRPr lang="es-CO"/>
          </a:p>
        </c:txPr>
        <c:crossAx val="84544896"/>
        <c:crosses val="autoZero"/>
        <c:auto val="1"/>
        <c:lblAlgn val="ctr"/>
        <c:lblOffset val="100"/>
        <c:noMultiLvlLbl val="0"/>
      </c:catAx>
      <c:valAx>
        <c:axId val="84544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8454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200"/>
            </a:pPr>
            <a:r>
              <a:rPr lang="es-CO" sz="1200" b="1" i="0" u="none" strike="noStrike" baseline="0">
                <a:effectLst/>
              </a:rPr>
              <a:t>ESE </a:t>
            </a:r>
            <a:r>
              <a:rPr lang="es-CO" sz="1200"/>
              <a:t>HOSPITAL LOCAL </a:t>
            </a:r>
            <a:r>
              <a:rPr lang="es-CO" sz="1200" baseline="0"/>
              <a:t>ULPIANO TASCÓN QUINTERO                                                                                   DIEZ  PRIMERAS CAUSAS DE ATENCIÓN EN HOSPITALIZACION </a:t>
            </a:r>
          </a:p>
          <a:p>
            <a:pPr>
              <a:defRPr lang="es-CO" sz="1200"/>
            </a:pPr>
            <a:r>
              <a:rPr lang="es-CO" sz="1200" baseline="0"/>
              <a:t> AÑO - 2021                                                   </a:t>
            </a:r>
            <a:endParaRPr lang="es-CO" sz="1200"/>
          </a:p>
        </c:rich>
      </c:tx>
      <c:layout>
        <c:manualLayout>
          <c:xMode val="edge"/>
          <c:yMode val="edge"/>
          <c:x val="0.26513510387758826"/>
          <c:y val="2.93255064249413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88407479995419E-2"/>
          <c:y val="0.17565998158805804"/>
          <c:w val="0.70238207018688281"/>
          <c:h val="0.4114610332640815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CONGLOMERDO!$A$123:$A$132</c:f>
              <c:strCache>
                <c:ptCount val="10"/>
                <c:pt idx="0">
                  <c:v>INFECCION DE VIAS URINARIAS, SITIO NO ESPECIFICADO             </c:v>
                </c:pt>
                <c:pt idx="1">
                  <c:v>CELULITIS DE OTRAS PARTES DE LOS MIEMBROS</c:v>
                </c:pt>
                <c:pt idx="2">
                  <c:v>CELULITIS DE LA CARA                </c:v>
                </c:pt>
                <c:pt idx="3">
                  <c:v>PERIODONTITIS AGUDA  </c:v>
                </c:pt>
                <c:pt idx="4">
                  <c:v>ABSCESO CUTANEO, FURUNCULO Y ANTRAX DE GLUTEOS</c:v>
                </c:pt>
                <c:pt idx="5">
                  <c:v>ABSCESO PERIAPICAL CON FISTULA    </c:v>
                </c:pt>
                <c:pt idx="6">
                  <c:v>DOLOR PELVICO Y PERINEAL       </c:v>
                </c:pt>
                <c:pt idx="7">
                  <c:v>ABSCESO CUTANEO, FURUNCULO Y ANTRAX DE GLUTEOS</c:v>
                </c:pt>
                <c:pt idx="8">
                  <c:v>CELULITIS DE SITIO NO ESPECIFICADO </c:v>
                </c:pt>
                <c:pt idx="9">
                  <c:v>CELULITIS DE OTROS SITIOS      </c:v>
                </c:pt>
              </c:strCache>
            </c:strRef>
          </c:cat>
          <c:val>
            <c:numRef>
              <c:f>CONGLOMERDO!$B$123:$B$132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67-48D0-B701-3F6860E36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4598784"/>
        <c:axId val="84600320"/>
      </c:barChart>
      <c:catAx>
        <c:axId val="8459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lang="es-CO" sz="900"/>
            </a:pPr>
            <a:endParaRPr lang="es-CO"/>
          </a:p>
        </c:txPr>
        <c:crossAx val="84600320"/>
        <c:crosses val="autoZero"/>
        <c:auto val="1"/>
        <c:lblAlgn val="ctr"/>
        <c:lblOffset val="100"/>
        <c:noMultiLvlLbl val="0"/>
      </c:catAx>
      <c:valAx>
        <c:axId val="84600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84598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200"/>
            </a:pPr>
            <a:r>
              <a:rPr lang="es-CO" sz="1200" b="1" i="0" u="none" strike="noStrike" baseline="0">
                <a:effectLst/>
              </a:rPr>
              <a:t>ESE </a:t>
            </a:r>
            <a:r>
              <a:rPr lang="es-CO" sz="1200"/>
              <a:t>HOSPITAL LOCAL </a:t>
            </a:r>
            <a:r>
              <a:rPr lang="es-CO" sz="1200" baseline="0"/>
              <a:t>ULPIANO TASCÓN QUINTERO                                                                                   DIEZ  PRIMERAS CAUSAS DE ATENCIÓN EN HOSPITALIZACION </a:t>
            </a:r>
          </a:p>
          <a:p>
            <a:pPr>
              <a:defRPr lang="es-CO" sz="1200"/>
            </a:pPr>
            <a:r>
              <a:rPr lang="es-CO" sz="1200" baseline="0"/>
              <a:t> AÑO - 2021                                                  </a:t>
            </a:r>
            <a:endParaRPr lang="es-CO" sz="1200"/>
          </a:p>
        </c:rich>
      </c:tx>
      <c:layout>
        <c:manualLayout>
          <c:xMode val="edge"/>
          <c:yMode val="edge"/>
          <c:x val="0.26513510387758826"/>
          <c:y val="2.93255064249413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88407479995419E-2"/>
          <c:y val="0.17565998158805804"/>
          <c:w val="0.70238207018688281"/>
          <c:h val="0.4114610332640815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CONGLOMERDO!$A$178:$A$187</c:f>
              <c:strCache>
                <c:ptCount val="10"/>
                <c:pt idx="0">
                  <c:v>CARIES DE LA DENTINA</c:v>
                </c:pt>
                <c:pt idx="1">
                  <c:v>OTROS TRASTORNOS ESPECIFICADOS DE LA ENCIA Y DE LA ZONA EDENTULA</c:v>
                </c:pt>
                <c:pt idx="2">
                  <c:v>GINGIVITIS AGUDA</c:v>
                </c:pt>
                <c:pt idx="3">
                  <c:v>SINDROME DE LA ERUPCION DENTARIA</c:v>
                </c:pt>
                <c:pt idx="4">
                  <c:v>PULPITIS</c:v>
                </c:pt>
                <c:pt idx="5">
                  <c:v>FRACTURA DE LOS DIENTES</c:v>
                </c:pt>
                <c:pt idx="6">
                  <c:v>PERDIDA DE DIENTES DEBIDA A ACCIDENTE, EXTRACCION O ENFERMEDAD PERIODONTAL LOCAL</c:v>
                </c:pt>
                <c:pt idx="7">
                  <c:v>CARIES LIMITADA AL ESMALTE</c:v>
                </c:pt>
                <c:pt idx="8">
                  <c:v>SUPERVISION DE EMBARAZO NORMAL NO ESPECIFICADO</c:v>
                </c:pt>
                <c:pt idx="9">
                  <c:v>PERIODONTITIS AGUDA</c:v>
                </c:pt>
              </c:strCache>
            </c:strRef>
          </c:cat>
          <c:val>
            <c:numRef>
              <c:f>CONGLOMERDO!$B$178:$B$187</c:f>
              <c:numCache>
                <c:formatCode>General</c:formatCode>
                <c:ptCount val="10"/>
                <c:pt idx="0">
                  <c:v>1363</c:v>
                </c:pt>
                <c:pt idx="1">
                  <c:v>199</c:v>
                </c:pt>
                <c:pt idx="2">
                  <c:v>107</c:v>
                </c:pt>
                <c:pt idx="3">
                  <c:v>93</c:v>
                </c:pt>
                <c:pt idx="4">
                  <c:v>91</c:v>
                </c:pt>
                <c:pt idx="5">
                  <c:v>56</c:v>
                </c:pt>
                <c:pt idx="6">
                  <c:v>43</c:v>
                </c:pt>
                <c:pt idx="7">
                  <c:v>42</c:v>
                </c:pt>
                <c:pt idx="8">
                  <c:v>20</c:v>
                </c:pt>
                <c:pt idx="9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1-4E8D-A00D-6C58E6D81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5882752"/>
        <c:axId val="85884288"/>
      </c:barChart>
      <c:catAx>
        <c:axId val="8588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lang="es-CO" sz="900"/>
            </a:pPr>
            <a:endParaRPr lang="es-CO"/>
          </a:p>
        </c:txPr>
        <c:crossAx val="85884288"/>
        <c:crosses val="autoZero"/>
        <c:auto val="1"/>
        <c:lblAlgn val="ctr"/>
        <c:lblOffset val="100"/>
        <c:noMultiLvlLbl val="0"/>
      </c:catAx>
      <c:valAx>
        <c:axId val="85884288"/>
        <c:scaling>
          <c:orientation val="minMax"/>
          <c:max val="900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8588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050"/>
            </a:pPr>
            <a:r>
              <a:rPr lang="es-CO" sz="1050"/>
              <a:t>ESE HOSPITAL</a:t>
            </a:r>
            <a:r>
              <a:rPr lang="es-CO" sz="1050" baseline="0"/>
              <a:t>  LOCAL ULPIANO TASCÓN QUINTERO                                                     </a:t>
            </a:r>
          </a:p>
          <a:p>
            <a:pPr>
              <a:defRPr lang="es-CO" sz="1050"/>
            </a:pPr>
            <a:r>
              <a:rPr lang="es-CO" sz="1050" baseline="0"/>
              <a:t>                            NUMERO DE PACIENTES ATENDIDOS EN LA INSTITUCION  </a:t>
            </a:r>
          </a:p>
          <a:p>
            <a:pPr>
              <a:defRPr lang="es-CO" sz="1050"/>
            </a:pPr>
            <a:r>
              <a:rPr lang="es-CO" sz="1050" baseline="0"/>
              <a:t> </a:t>
            </a:r>
          </a:p>
          <a:p>
            <a:pPr>
              <a:defRPr lang="es-CO" sz="1050"/>
            </a:pPr>
            <a:r>
              <a:rPr lang="es-CO" sz="1050" baseline="0"/>
              <a:t>SEGUN SU REGIMEN DE AFILIACIÓN   </a:t>
            </a:r>
          </a:p>
          <a:p>
            <a:pPr>
              <a:defRPr lang="es-CO" sz="1050"/>
            </a:pPr>
            <a:r>
              <a:rPr lang="es-CO" sz="1050" baseline="0"/>
              <a:t>AÑO 2021</a:t>
            </a:r>
          </a:p>
          <a:p>
            <a:pPr>
              <a:defRPr lang="es-CO" sz="1050"/>
            </a:pPr>
            <a:r>
              <a:rPr lang="es-CO" sz="1050" baseline="0"/>
              <a:t> </a:t>
            </a:r>
            <a:endParaRPr lang="es-CO" sz="1050"/>
          </a:p>
        </c:rich>
      </c:tx>
      <c:layout>
        <c:manualLayout>
          <c:xMode val="edge"/>
          <c:yMode val="edge"/>
          <c:x val="0.21591636602233463"/>
          <c:y val="1.88018213057603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748671819371627E-2"/>
          <c:y val="0.27811628885186968"/>
          <c:w val="0.96095292199738247"/>
          <c:h val="0.535284234440834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CONGLOMERDO!$A$225:$A$230</c:f>
              <c:strCache>
                <c:ptCount val="6"/>
                <c:pt idx="0">
                  <c:v>SUBSIDIADO </c:v>
                </c:pt>
                <c:pt idx="1">
                  <c:v>CONTRIBUTIVO </c:v>
                </c:pt>
                <c:pt idx="2">
                  <c:v>POBRE Y VULNERABLE NO ASEGURADA</c:v>
                </c:pt>
                <c:pt idx="3">
                  <c:v>PARTICULARES </c:v>
                </c:pt>
                <c:pt idx="4">
                  <c:v>ACCIDENTE DE TRANSITO</c:v>
                </c:pt>
                <c:pt idx="5">
                  <c:v>RIESGOS LABORALES</c:v>
                </c:pt>
              </c:strCache>
            </c:strRef>
          </c:cat>
          <c:val>
            <c:numRef>
              <c:f>CONGLOMERDO!$B$225:$B$230</c:f>
              <c:numCache>
                <c:formatCode>General</c:formatCode>
                <c:ptCount val="6"/>
                <c:pt idx="0">
                  <c:v>13738</c:v>
                </c:pt>
                <c:pt idx="1">
                  <c:v>9230</c:v>
                </c:pt>
                <c:pt idx="2">
                  <c:v>433</c:v>
                </c:pt>
                <c:pt idx="3">
                  <c:v>416</c:v>
                </c:pt>
                <c:pt idx="4">
                  <c:v>272</c:v>
                </c:pt>
                <c:pt idx="5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B8-4E2B-B2D2-4040E659AE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895424"/>
        <c:axId val="87041152"/>
      </c:barChart>
      <c:catAx>
        <c:axId val="8589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O" b="1"/>
            </a:pPr>
            <a:endParaRPr lang="es-CO"/>
          </a:p>
        </c:txPr>
        <c:crossAx val="87041152"/>
        <c:crosses val="autoZero"/>
        <c:auto val="1"/>
        <c:lblAlgn val="ctr"/>
        <c:lblOffset val="100"/>
        <c:noMultiLvlLbl val="0"/>
      </c:catAx>
      <c:valAx>
        <c:axId val="87041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589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109482</xdr:colOff>
      <xdr:row>1</xdr:row>
      <xdr:rowOff>54742</xdr:rowOff>
    </xdr:from>
    <xdr:to>
      <xdr:col>0</xdr:col>
      <xdr:colOff>933450</xdr:colOff>
      <xdr:row>3</xdr:row>
      <xdr:rowOff>188852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82" y="254767"/>
          <a:ext cx="823968" cy="51511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</xdr:row>
      <xdr:rowOff>0</xdr:rowOff>
    </xdr:from>
    <xdr:to>
      <xdr:col>3</xdr:col>
      <xdr:colOff>1</xdr:colOff>
      <xdr:row>50</xdr:row>
      <xdr:rowOff>39412</xdr:rowOff>
    </xdr:to>
    <xdr:graphicFrame macro="">
      <xdr:nvGraphicFramePr>
        <xdr:cNvPr id="3" name="25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109482</xdr:colOff>
      <xdr:row>56</xdr:row>
      <xdr:rowOff>54742</xdr:rowOff>
    </xdr:from>
    <xdr:to>
      <xdr:col>0</xdr:col>
      <xdr:colOff>933450</xdr:colOff>
      <xdr:row>58</xdr:row>
      <xdr:rowOff>188852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82" y="254767"/>
          <a:ext cx="823968" cy="5151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3</xdr:col>
      <xdr:colOff>85725</xdr:colOff>
      <xdr:row>105</xdr:row>
      <xdr:rowOff>39412</xdr:rowOff>
    </xdr:to>
    <xdr:graphicFrame macro="">
      <xdr:nvGraphicFramePr>
        <xdr:cNvPr id="5" name="25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109482</xdr:colOff>
      <xdr:row>111</xdr:row>
      <xdr:rowOff>54742</xdr:rowOff>
    </xdr:from>
    <xdr:to>
      <xdr:col>0</xdr:col>
      <xdr:colOff>933450</xdr:colOff>
      <xdr:row>113</xdr:row>
      <xdr:rowOff>188852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82" y="10932292"/>
          <a:ext cx="823968" cy="5151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3</xdr:col>
      <xdr:colOff>85725</xdr:colOff>
      <xdr:row>160</xdr:row>
      <xdr:rowOff>39412</xdr:rowOff>
    </xdr:to>
    <xdr:graphicFrame macro="">
      <xdr:nvGraphicFramePr>
        <xdr:cNvPr id="7" name="2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109482</xdr:colOff>
      <xdr:row>166</xdr:row>
      <xdr:rowOff>54742</xdr:rowOff>
    </xdr:from>
    <xdr:to>
      <xdr:col>0</xdr:col>
      <xdr:colOff>933450</xdr:colOff>
      <xdr:row>168</xdr:row>
      <xdr:rowOff>188852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82" y="22362292"/>
          <a:ext cx="823968" cy="51511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189</xdr:row>
      <xdr:rowOff>0</xdr:rowOff>
    </xdr:from>
    <xdr:to>
      <xdr:col>3</xdr:col>
      <xdr:colOff>9525</xdr:colOff>
      <xdr:row>215</xdr:row>
      <xdr:rowOff>39412</xdr:rowOff>
    </xdr:to>
    <xdr:graphicFrame macro="">
      <xdr:nvGraphicFramePr>
        <xdr:cNvPr id="9" name="25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233</xdr:row>
      <xdr:rowOff>10948</xdr:rowOff>
    </xdr:from>
    <xdr:to>
      <xdr:col>4</xdr:col>
      <xdr:colOff>511613</xdr:colOff>
      <xdr:row>252</xdr:row>
      <xdr:rowOff>85725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"/>
  <sheetViews>
    <sheetView tabSelected="1" topLeftCell="A220" workbookViewId="0">
      <selection activeCell="D224" sqref="A224:D224"/>
    </sheetView>
  </sheetViews>
  <sheetFormatPr baseColWidth="10" defaultRowHeight="15" x14ac:dyDescent="0.25"/>
  <cols>
    <col min="1" max="1" width="49.28515625" customWidth="1"/>
    <col min="3" max="3" width="35.5703125" customWidth="1"/>
    <col min="4" max="4" width="15.28515625" customWidth="1"/>
  </cols>
  <sheetData>
    <row r="1" spans="1:3" ht="15.75" thickBot="1" x14ac:dyDescent="0.3">
      <c r="C1" s="1"/>
    </row>
    <row r="2" spans="1:3" x14ac:dyDescent="0.25">
      <c r="A2" s="2"/>
      <c r="B2" s="3"/>
      <c r="C2" s="4"/>
    </row>
    <row r="3" spans="1:3" x14ac:dyDescent="0.25">
      <c r="A3" s="29" t="s">
        <v>0</v>
      </c>
      <c r="B3" s="30"/>
      <c r="C3" s="31"/>
    </row>
    <row r="4" spans="1:3" ht="15.75" thickBot="1" x14ac:dyDescent="0.3">
      <c r="A4" s="32"/>
      <c r="B4" s="33"/>
      <c r="C4" s="34"/>
    </row>
    <row r="5" spans="1:3" x14ac:dyDescent="0.25">
      <c r="A5" s="35" t="s">
        <v>42</v>
      </c>
      <c r="B5" s="36"/>
      <c r="C5" s="37"/>
    </row>
    <row r="6" spans="1:3" ht="15.75" thickBot="1" x14ac:dyDescent="0.3">
      <c r="A6" s="38"/>
      <c r="B6" s="39"/>
      <c r="C6" s="40"/>
    </row>
    <row r="7" spans="1:3" ht="21.75" thickBot="1" x14ac:dyDescent="0.4">
      <c r="A7" s="41" t="s">
        <v>1</v>
      </c>
      <c r="B7" s="42"/>
      <c r="C7" s="43"/>
    </row>
    <row r="8" spans="1:3" x14ac:dyDescent="0.25">
      <c r="A8" s="5" t="s">
        <v>2</v>
      </c>
      <c r="C8" s="1"/>
    </row>
    <row r="9" spans="1:3" ht="15.75" thickBot="1" x14ac:dyDescent="0.3">
      <c r="A9" s="5" t="s">
        <v>43</v>
      </c>
      <c r="C9" s="1"/>
    </row>
    <row r="10" spans="1:3" ht="16.5" thickBot="1" x14ac:dyDescent="0.3">
      <c r="A10" s="44" t="s">
        <v>12</v>
      </c>
      <c r="B10" s="45"/>
      <c r="C10" s="46"/>
    </row>
    <row r="11" spans="1:3" ht="16.5" thickBot="1" x14ac:dyDescent="0.3">
      <c r="A11" s="50" t="s">
        <v>44</v>
      </c>
      <c r="B11" s="51"/>
      <c r="C11" s="52"/>
    </row>
    <row r="12" spans="1:3" ht="16.5" thickBot="1" x14ac:dyDescent="0.3">
      <c r="A12" s="53" t="s">
        <v>13</v>
      </c>
      <c r="B12" s="54" t="s">
        <v>14</v>
      </c>
      <c r="C12" s="26" t="s">
        <v>15</v>
      </c>
    </row>
    <row r="13" spans="1:3" x14ac:dyDescent="0.25">
      <c r="A13" s="61" t="s">
        <v>9</v>
      </c>
      <c r="B13" s="65">
        <v>776</v>
      </c>
      <c r="C13" s="55">
        <f>B13*100/11231</f>
        <v>6.9094470661561749</v>
      </c>
    </row>
    <row r="14" spans="1:3" x14ac:dyDescent="0.25">
      <c r="A14" s="62" t="s">
        <v>6</v>
      </c>
      <c r="B14" s="66">
        <v>408</v>
      </c>
      <c r="C14" s="56">
        <f>B14*100/11231</f>
        <v>3.6328020657109787</v>
      </c>
    </row>
    <row r="15" spans="1:3" x14ac:dyDescent="0.25">
      <c r="A15" s="62" t="s">
        <v>5</v>
      </c>
      <c r="B15" s="66">
        <v>341</v>
      </c>
      <c r="C15" s="56">
        <f t="shared" ref="C15:C22" si="0">B15*100/11231</f>
        <v>3.0362389813907935</v>
      </c>
    </row>
    <row r="16" spans="1:3" x14ac:dyDescent="0.25">
      <c r="A16" s="63" t="s">
        <v>3</v>
      </c>
      <c r="B16" s="67">
        <v>302</v>
      </c>
      <c r="C16" s="56">
        <f t="shared" si="0"/>
        <v>2.6889858427566558</v>
      </c>
    </row>
    <row r="17" spans="1:3" x14ac:dyDescent="0.25">
      <c r="A17" s="62" t="s">
        <v>10</v>
      </c>
      <c r="B17" s="66">
        <v>294</v>
      </c>
      <c r="C17" s="56">
        <f t="shared" si="0"/>
        <v>2.6177544297034991</v>
      </c>
    </row>
    <row r="18" spans="1:3" x14ac:dyDescent="0.25">
      <c r="A18" s="62" t="s">
        <v>4</v>
      </c>
      <c r="B18" s="66">
        <v>277</v>
      </c>
      <c r="C18" s="56">
        <f t="shared" si="0"/>
        <v>2.466387676965542</v>
      </c>
    </row>
    <row r="19" spans="1:3" x14ac:dyDescent="0.25">
      <c r="A19" s="62" t="s">
        <v>11</v>
      </c>
      <c r="B19" s="67">
        <v>272</v>
      </c>
      <c r="C19" s="56">
        <f t="shared" si="0"/>
        <v>2.421868043807319</v>
      </c>
    </row>
    <row r="20" spans="1:3" x14ac:dyDescent="0.25">
      <c r="A20" s="62" t="s">
        <v>7</v>
      </c>
      <c r="B20" s="68">
        <v>229</v>
      </c>
      <c r="C20" s="56">
        <f t="shared" si="0"/>
        <v>2.0389991986466032</v>
      </c>
    </row>
    <row r="21" spans="1:3" x14ac:dyDescent="0.25">
      <c r="A21" s="62" t="s">
        <v>46</v>
      </c>
      <c r="B21" s="68">
        <v>207</v>
      </c>
      <c r="C21" s="56">
        <f t="shared" si="0"/>
        <v>1.843112812750423</v>
      </c>
    </row>
    <row r="22" spans="1:3" ht="15.75" thickBot="1" x14ac:dyDescent="0.3">
      <c r="A22" s="64" t="s">
        <v>47</v>
      </c>
      <c r="B22" s="69">
        <v>94</v>
      </c>
      <c r="C22" s="58">
        <f t="shared" si="0"/>
        <v>0.83696910337458819</v>
      </c>
    </row>
    <row r="23" spans="1:3" ht="16.5" thickBot="1" x14ac:dyDescent="0.3">
      <c r="A23" s="59" t="s">
        <v>16</v>
      </c>
      <c r="B23" s="60">
        <v>11231</v>
      </c>
      <c r="C23" s="13">
        <v>1</v>
      </c>
    </row>
    <row r="52" spans="1:3" ht="27.75" customHeight="1" x14ac:dyDescent="0.25">
      <c r="A52" s="28" t="s">
        <v>60</v>
      </c>
      <c r="B52" s="28"/>
      <c r="C52" s="28"/>
    </row>
    <row r="53" spans="1:3" ht="28.5" customHeight="1" x14ac:dyDescent="0.25">
      <c r="A53" s="28" t="s">
        <v>61</v>
      </c>
      <c r="B53" s="28"/>
      <c r="C53" s="28"/>
    </row>
    <row r="54" spans="1:3" ht="30" customHeight="1" x14ac:dyDescent="0.25">
      <c r="A54" s="28" t="s">
        <v>62</v>
      </c>
      <c r="B54" s="28"/>
      <c r="C54" s="28"/>
    </row>
    <row r="56" spans="1:3" ht="15.75" thickBot="1" x14ac:dyDescent="0.3">
      <c r="C56" s="1"/>
    </row>
    <row r="57" spans="1:3" x14ac:dyDescent="0.25">
      <c r="A57" s="2"/>
      <c r="B57" s="3"/>
      <c r="C57" s="4"/>
    </row>
    <row r="58" spans="1:3" x14ac:dyDescent="0.25">
      <c r="A58" s="29" t="s">
        <v>0</v>
      </c>
      <c r="B58" s="30"/>
      <c r="C58" s="31"/>
    </row>
    <row r="59" spans="1:3" ht="15.75" thickBot="1" x14ac:dyDescent="0.3">
      <c r="A59" s="32"/>
      <c r="B59" s="33"/>
      <c r="C59" s="34"/>
    </row>
    <row r="60" spans="1:3" x14ac:dyDescent="0.25">
      <c r="A60" s="35" t="s">
        <v>42</v>
      </c>
      <c r="B60" s="36"/>
      <c r="C60" s="37"/>
    </row>
    <row r="61" spans="1:3" ht="15.75" thickBot="1" x14ac:dyDescent="0.3">
      <c r="A61" s="38"/>
      <c r="B61" s="39"/>
      <c r="C61" s="40"/>
    </row>
    <row r="62" spans="1:3" ht="21.75" thickBot="1" x14ac:dyDescent="0.4">
      <c r="A62" s="41" t="s">
        <v>1</v>
      </c>
      <c r="B62" s="42"/>
      <c r="C62" s="43"/>
    </row>
    <row r="63" spans="1:3" x14ac:dyDescent="0.25">
      <c r="A63" s="5" t="s">
        <v>2</v>
      </c>
      <c r="C63" s="1"/>
    </row>
    <row r="64" spans="1:3" ht="15.75" thickBot="1" x14ac:dyDescent="0.3">
      <c r="A64" s="5" t="s">
        <v>43</v>
      </c>
      <c r="C64" s="1"/>
    </row>
    <row r="65" spans="1:3" ht="16.5" thickBot="1" x14ac:dyDescent="0.3">
      <c r="A65" s="44" t="s">
        <v>17</v>
      </c>
      <c r="B65" s="45"/>
      <c r="C65" s="46"/>
    </row>
    <row r="66" spans="1:3" ht="16.5" thickBot="1" x14ac:dyDescent="0.3">
      <c r="A66" s="50" t="s">
        <v>44</v>
      </c>
      <c r="B66" s="51"/>
      <c r="C66" s="52"/>
    </row>
    <row r="67" spans="1:3" ht="15.75" x14ac:dyDescent="0.25">
      <c r="A67" s="8" t="s">
        <v>13</v>
      </c>
      <c r="B67" s="9" t="s">
        <v>14</v>
      </c>
      <c r="C67" s="10" t="s">
        <v>15</v>
      </c>
    </row>
    <row r="68" spans="1:3" x14ac:dyDescent="0.25">
      <c r="A68" s="20" t="s">
        <v>8</v>
      </c>
      <c r="B68" s="7">
        <v>715</v>
      </c>
      <c r="C68" s="14">
        <f>B68*100/9825</f>
        <v>7.2773536895674305</v>
      </c>
    </row>
    <row r="69" spans="1:3" x14ac:dyDescent="0.25">
      <c r="A69" s="20" t="s">
        <v>9</v>
      </c>
      <c r="B69" s="7">
        <v>606</v>
      </c>
      <c r="C69" s="14">
        <f t="shared" ref="C69:C77" si="1">B69*100/9825</f>
        <v>6.1679389312977095</v>
      </c>
    </row>
    <row r="70" spans="1:3" x14ac:dyDescent="0.25">
      <c r="A70" s="6" t="s">
        <v>3</v>
      </c>
      <c r="B70" s="7">
        <v>448</v>
      </c>
      <c r="C70" s="14">
        <f t="shared" si="1"/>
        <v>4.559796437659033</v>
      </c>
    </row>
    <row r="71" spans="1:3" x14ac:dyDescent="0.25">
      <c r="A71" s="20" t="s">
        <v>10</v>
      </c>
      <c r="B71" s="7">
        <v>341</v>
      </c>
      <c r="C71" s="14">
        <f t="shared" si="1"/>
        <v>3.4707379134860052</v>
      </c>
    </row>
    <row r="72" spans="1:3" x14ac:dyDescent="0.25">
      <c r="A72" s="20" t="s">
        <v>5</v>
      </c>
      <c r="B72" s="7">
        <v>317</v>
      </c>
      <c r="C72" s="14">
        <f t="shared" si="1"/>
        <v>3.2264631043256999</v>
      </c>
    </row>
    <row r="73" spans="1:3" x14ac:dyDescent="0.25">
      <c r="A73" s="20" t="s">
        <v>6</v>
      </c>
      <c r="B73" s="7">
        <v>180</v>
      </c>
      <c r="C73" s="14">
        <f t="shared" si="1"/>
        <v>1.83206106870229</v>
      </c>
    </row>
    <row r="74" spans="1:3" x14ac:dyDescent="0.25">
      <c r="A74" s="6" t="s">
        <v>48</v>
      </c>
      <c r="B74" s="7">
        <v>119</v>
      </c>
      <c r="C74" s="14">
        <f t="shared" si="1"/>
        <v>1.2111959287531806</v>
      </c>
    </row>
    <row r="75" spans="1:3" x14ac:dyDescent="0.25">
      <c r="A75" s="20" t="s">
        <v>49</v>
      </c>
      <c r="B75" s="7">
        <v>117</v>
      </c>
      <c r="C75" s="14">
        <f t="shared" si="1"/>
        <v>1.1908396946564885</v>
      </c>
    </row>
    <row r="76" spans="1:3" x14ac:dyDescent="0.25">
      <c r="A76" s="20" t="s">
        <v>19</v>
      </c>
      <c r="B76" s="7">
        <v>97</v>
      </c>
      <c r="C76" s="14">
        <f t="shared" si="1"/>
        <v>0.98727735368956748</v>
      </c>
    </row>
    <row r="77" spans="1:3" ht="15.75" thickBot="1" x14ac:dyDescent="0.3">
      <c r="A77" s="20" t="s">
        <v>18</v>
      </c>
      <c r="B77" s="7">
        <v>94</v>
      </c>
      <c r="C77" s="14">
        <f t="shared" si="1"/>
        <v>0.95674300254452926</v>
      </c>
    </row>
    <row r="78" spans="1:3" ht="16.5" thickBot="1" x14ac:dyDescent="0.3">
      <c r="A78" s="11" t="s">
        <v>16</v>
      </c>
      <c r="B78" s="12">
        <v>9825</v>
      </c>
      <c r="C78" s="13">
        <v>1</v>
      </c>
    </row>
    <row r="107" spans="1:3" ht="26.25" customHeight="1" x14ac:dyDescent="0.25">
      <c r="A107" s="28" t="s">
        <v>63</v>
      </c>
      <c r="B107" s="28"/>
      <c r="C107" s="28"/>
    </row>
    <row r="108" spans="1:3" ht="25.5" customHeight="1" x14ac:dyDescent="0.25">
      <c r="A108" s="28" t="s">
        <v>64</v>
      </c>
      <c r="B108" s="28"/>
      <c r="C108" s="28"/>
    </row>
    <row r="109" spans="1:3" ht="24" customHeight="1" x14ac:dyDescent="0.25">
      <c r="A109" s="28" t="s">
        <v>65</v>
      </c>
      <c r="B109" s="28"/>
      <c r="C109" s="28"/>
    </row>
    <row r="111" spans="1:3" ht="15.75" thickBot="1" x14ac:dyDescent="0.3">
      <c r="C111" s="1"/>
    </row>
    <row r="112" spans="1:3" x14ac:dyDescent="0.25">
      <c r="A112" s="2"/>
      <c r="B112" s="3"/>
      <c r="C112" s="4"/>
    </row>
    <row r="113" spans="1:3" x14ac:dyDescent="0.25">
      <c r="A113" s="29" t="s">
        <v>0</v>
      </c>
      <c r="B113" s="30"/>
      <c r="C113" s="31"/>
    </row>
    <row r="114" spans="1:3" ht="15.75" thickBot="1" x14ac:dyDescent="0.3">
      <c r="A114" s="32"/>
      <c r="B114" s="33"/>
      <c r="C114" s="34"/>
    </row>
    <row r="115" spans="1:3" x14ac:dyDescent="0.25">
      <c r="A115" s="35" t="s">
        <v>42</v>
      </c>
      <c r="B115" s="36"/>
      <c r="C115" s="37"/>
    </row>
    <row r="116" spans="1:3" ht="15.75" thickBot="1" x14ac:dyDescent="0.3">
      <c r="A116" s="38"/>
      <c r="B116" s="39"/>
      <c r="C116" s="40"/>
    </row>
    <row r="117" spans="1:3" ht="21.75" thickBot="1" x14ac:dyDescent="0.4">
      <c r="A117" s="41" t="s">
        <v>1</v>
      </c>
      <c r="B117" s="42"/>
      <c r="C117" s="43"/>
    </row>
    <row r="118" spans="1:3" x14ac:dyDescent="0.25">
      <c r="A118" s="5" t="s">
        <v>2</v>
      </c>
      <c r="C118" s="1"/>
    </row>
    <row r="119" spans="1:3" ht="15.75" thickBot="1" x14ac:dyDescent="0.3">
      <c r="A119" s="5" t="s">
        <v>43</v>
      </c>
      <c r="C119" s="1"/>
    </row>
    <row r="120" spans="1:3" ht="16.5" thickBot="1" x14ac:dyDescent="0.3">
      <c r="A120" s="44" t="s">
        <v>20</v>
      </c>
      <c r="B120" s="45"/>
      <c r="C120" s="46"/>
    </row>
    <row r="121" spans="1:3" ht="16.5" thickBot="1" x14ac:dyDescent="0.3">
      <c r="A121" s="50" t="s">
        <v>44</v>
      </c>
      <c r="B121" s="51"/>
      <c r="C121" s="52"/>
    </row>
    <row r="122" spans="1:3" ht="16.5" thickBot="1" x14ac:dyDescent="0.3">
      <c r="A122" s="53" t="s">
        <v>13</v>
      </c>
      <c r="B122" s="54" t="s">
        <v>14</v>
      </c>
      <c r="C122" s="26" t="s">
        <v>15</v>
      </c>
    </row>
    <row r="123" spans="1:3" x14ac:dyDescent="0.25">
      <c r="A123" s="74" t="s">
        <v>50</v>
      </c>
      <c r="B123" s="65">
        <v>18</v>
      </c>
      <c r="C123" s="75">
        <f>B123*100/52</f>
        <v>34.615384615384613</v>
      </c>
    </row>
    <row r="124" spans="1:3" x14ac:dyDescent="0.25">
      <c r="A124" s="63" t="s">
        <v>21</v>
      </c>
      <c r="B124" s="67">
        <v>6</v>
      </c>
      <c r="C124" s="76">
        <f>B124*100/52</f>
        <v>11.538461538461538</v>
      </c>
    </row>
    <row r="125" spans="1:3" x14ac:dyDescent="0.25">
      <c r="A125" s="63" t="s">
        <v>51</v>
      </c>
      <c r="B125" s="67">
        <v>4</v>
      </c>
      <c r="C125" s="76">
        <f t="shared" ref="C125:C132" si="2">B125*100/52</f>
        <v>7.6923076923076925</v>
      </c>
    </row>
    <row r="126" spans="1:3" x14ac:dyDescent="0.25">
      <c r="A126" s="63" t="s">
        <v>52</v>
      </c>
      <c r="B126" s="67">
        <v>3</v>
      </c>
      <c r="C126" s="76">
        <f t="shared" si="2"/>
        <v>5.7692307692307692</v>
      </c>
    </row>
    <row r="127" spans="1:3" x14ac:dyDescent="0.25">
      <c r="A127" s="63" t="s">
        <v>53</v>
      </c>
      <c r="B127" s="67">
        <v>2</v>
      </c>
      <c r="C127" s="76">
        <f t="shared" si="2"/>
        <v>3.8461538461538463</v>
      </c>
    </row>
    <row r="128" spans="1:3" x14ac:dyDescent="0.25">
      <c r="A128" s="63" t="s">
        <v>54</v>
      </c>
      <c r="B128" s="67">
        <v>2</v>
      </c>
      <c r="C128" s="76">
        <f t="shared" si="2"/>
        <v>3.8461538461538463</v>
      </c>
    </row>
    <row r="129" spans="1:3" x14ac:dyDescent="0.25">
      <c r="A129" s="63" t="s">
        <v>55</v>
      </c>
      <c r="B129" s="67">
        <v>2</v>
      </c>
      <c r="C129" s="76">
        <f t="shared" si="2"/>
        <v>3.8461538461538463</v>
      </c>
    </row>
    <row r="130" spans="1:3" x14ac:dyDescent="0.25">
      <c r="A130" s="63" t="s">
        <v>53</v>
      </c>
      <c r="B130" s="67">
        <v>1</v>
      </c>
      <c r="C130" s="76">
        <f t="shared" si="2"/>
        <v>1.9230769230769231</v>
      </c>
    </row>
    <row r="131" spans="1:3" x14ac:dyDescent="0.25">
      <c r="A131" s="63" t="s">
        <v>56</v>
      </c>
      <c r="B131" s="67">
        <v>1</v>
      </c>
      <c r="C131" s="76">
        <f t="shared" si="2"/>
        <v>1.9230769230769231</v>
      </c>
    </row>
    <row r="132" spans="1:3" ht="15.75" thickBot="1" x14ac:dyDescent="0.3">
      <c r="A132" s="77" t="s">
        <v>57</v>
      </c>
      <c r="B132" s="72">
        <v>1</v>
      </c>
      <c r="C132" s="76">
        <f t="shared" si="2"/>
        <v>1.9230769230769231</v>
      </c>
    </row>
    <row r="133" spans="1:3" ht="16.5" thickBot="1" x14ac:dyDescent="0.3">
      <c r="A133" s="59" t="s">
        <v>16</v>
      </c>
      <c r="B133" s="12">
        <v>52</v>
      </c>
      <c r="C133" s="13">
        <v>1</v>
      </c>
    </row>
    <row r="162" spans="1:3" ht="25.5" customHeight="1" x14ac:dyDescent="0.25">
      <c r="A162" s="28" t="s">
        <v>66</v>
      </c>
      <c r="B162" s="28"/>
      <c r="C162" s="28"/>
    </row>
    <row r="163" spans="1:3" ht="29.25" customHeight="1" x14ac:dyDescent="0.25">
      <c r="A163" s="28" t="s">
        <v>67</v>
      </c>
      <c r="B163" s="28"/>
      <c r="C163" s="28"/>
    </row>
    <row r="164" spans="1:3" ht="30" customHeight="1" x14ac:dyDescent="0.25">
      <c r="A164" s="28" t="s">
        <v>68</v>
      </c>
      <c r="B164" s="28"/>
      <c r="C164" s="28"/>
    </row>
    <row r="166" spans="1:3" ht="15.75" thickBot="1" x14ac:dyDescent="0.3">
      <c r="C166" s="1"/>
    </row>
    <row r="167" spans="1:3" x14ac:dyDescent="0.25">
      <c r="A167" s="2"/>
      <c r="B167" s="3"/>
      <c r="C167" s="4"/>
    </row>
    <row r="168" spans="1:3" x14ac:dyDescent="0.25">
      <c r="A168" s="29" t="s">
        <v>0</v>
      </c>
      <c r="B168" s="30"/>
      <c r="C168" s="31"/>
    </row>
    <row r="169" spans="1:3" ht="15.75" thickBot="1" x14ac:dyDescent="0.3">
      <c r="A169" s="32"/>
      <c r="B169" s="33"/>
      <c r="C169" s="34"/>
    </row>
    <row r="170" spans="1:3" x14ac:dyDescent="0.25">
      <c r="A170" s="35" t="s">
        <v>42</v>
      </c>
      <c r="B170" s="36"/>
      <c r="C170" s="37"/>
    </row>
    <row r="171" spans="1:3" ht="15.75" thickBot="1" x14ac:dyDescent="0.3">
      <c r="A171" s="38"/>
      <c r="B171" s="39"/>
      <c r="C171" s="40"/>
    </row>
    <row r="172" spans="1:3" ht="21.75" thickBot="1" x14ac:dyDescent="0.4">
      <c r="A172" s="41" t="s">
        <v>1</v>
      </c>
      <c r="B172" s="42"/>
      <c r="C172" s="43"/>
    </row>
    <row r="173" spans="1:3" x14ac:dyDescent="0.25">
      <c r="A173" s="5" t="s">
        <v>2</v>
      </c>
      <c r="C173" s="1"/>
    </row>
    <row r="174" spans="1:3" ht="15.75" thickBot="1" x14ac:dyDescent="0.3">
      <c r="A174" s="5" t="s">
        <v>43</v>
      </c>
      <c r="C174" s="1"/>
    </row>
    <row r="175" spans="1:3" ht="16.5" thickBot="1" x14ac:dyDescent="0.3">
      <c r="A175" s="44" t="s">
        <v>22</v>
      </c>
      <c r="B175" s="45"/>
      <c r="C175" s="46"/>
    </row>
    <row r="176" spans="1:3" ht="16.5" thickBot="1" x14ac:dyDescent="0.3">
      <c r="A176" s="50" t="s">
        <v>44</v>
      </c>
      <c r="B176" s="51"/>
      <c r="C176" s="52"/>
    </row>
    <row r="177" spans="1:3" ht="16.5" thickBot="1" x14ac:dyDescent="0.3">
      <c r="A177" s="53" t="s">
        <v>13</v>
      </c>
      <c r="B177" s="54" t="s">
        <v>14</v>
      </c>
      <c r="C177" s="26" t="s">
        <v>15</v>
      </c>
    </row>
    <row r="178" spans="1:3" x14ac:dyDescent="0.25">
      <c r="A178" s="70" t="s">
        <v>23</v>
      </c>
      <c r="B178" s="65">
        <v>1363</v>
      </c>
      <c r="C178" s="55">
        <f>B178*100/2132</f>
        <v>63.930581613508444</v>
      </c>
    </row>
    <row r="179" spans="1:3" x14ac:dyDescent="0.25">
      <c r="A179" s="71" t="s">
        <v>24</v>
      </c>
      <c r="B179" s="67">
        <v>199</v>
      </c>
      <c r="C179" s="56">
        <f>B179*100/2132</f>
        <v>9.3339587242026258</v>
      </c>
    </row>
    <row r="180" spans="1:3" x14ac:dyDescent="0.25">
      <c r="A180" s="71" t="s">
        <v>58</v>
      </c>
      <c r="B180" s="67">
        <v>107</v>
      </c>
      <c r="C180" s="56">
        <f t="shared" ref="C180:C186" si="3">B180*100/2132</f>
        <v>5.0187617260787993</v>
      </c>
    </row>
    <row r="181" spans="1:3" x14ac:dyDescent="0.25">
      <c r="A181" s="71" t="s">
        <v>28</v>
      </c>
      <c r="B181" s="67">
        <v>93</v>
      </c>
      <c r="C181" s="56">
        <f t="shared" si="3"/>
        <v>4.3621013133208253</v>
      </c>
    </row>
    <row r="182" spans="1:3" x14ac:dyDescent="0.25">
      <c r="A182" s="71" t="s">
        <v>25</v>
      </c>
      <c r="B182" s="67">
        <v>91</v>
      </c>
      <c r="C182" s="56">
        <f t="shared" si="3"/>
        <v>4.2682926829268295</v>
      </c>
    </row>
    <row r="183" spans="1:3" x14ac:dyDescent="0.25">
      <c r="A183" s="71" t="s">
        <v>27</v>
      </c>
      <c r="B183" s="67">
        <v>56</v>
      </c>
      <c r="C183" s="56">
        <f t="shared" si="3"/>
        <v>2.6266416510318948</v>
      </c>
    </row>
    <row r="184" spans="1:3" x14ac:dyDescent="0.25">
      <c r="A184" s="71" t="s">
        <v>29</v>
      </c>
      <c r="B184" s="67">
        <v>43</v>
      </c>
      <c r="C184" s="56">
        <f t="shared" si="3"/>
        <v>2.0168855534709191</v>
      </c>
    </row>
    <row r="185" spans="1:3" x14ac:dyDescent="0.25">
      <c r="A185" s="71" t="s">
        <v>30</v>
      </c>
      <c r="B185" s="67">
        <v>42</v>
      </c>
      <c r="C185" s="56">
        <f t="shared" si="3"/>
        <v>1.9699812382739212</v>
      </c>
    </row>
    <row r="186" spans="1:3" x14ac:dyDescent="0.25">
      <c r="A186" s="71" t="s">
        <v>26</v>
      </c>
      <c r="B186" s="67">
        <v>20</v>
      </c>
      <c r="C186" s="56">
        <f t="shared" si="3"/>
        <v>0.93808630393996251</v>
      </c>
    </row>
    <row r="187" spans="1:3" ht="15.75" thickBot="1" x14ac:dyDescent="0.3">
      <c r="A187" s="64" t="s">
        <v>59</v>
      </c>
      <c r="B187" s="72">
        <v>14</v>
      </c>
      <c r="C187" s="57">
        <f>B187*100/2132</f>
        <v>0.65666041275797371</v>
      </c>
    </row>
    <row r="188" spans="1:3" ht="16.5" thickBot="1" x14ac:dyDescent="0.3">
      <c r="A188" s="59" t="s">
        <v>16</v>
      </c>
      <c r="B188" s="60">
        <v>2132</v>
      </c>
      <c r="C188" s="13">
        <v>1</v>
      </c>
    </row>
    <row r="217" spans="1:4" ht="30.75" customHeight="1" x14ac:dyDescent="0.25">
      <c r="A217" s="28" t="s">
        <v>69</v>
      </c>
      <c r="B217" s="28"/>
      <c r="C217" s="28"/>
    </row>
    <row r="218" spans="1:4" ht="28.5" customHeight="1" x14ac:dyDescent="0.25">
      <c r="A218" s="28" t="s">
        <v>70</v>
      </c>
      <c r="B218" s="28"/>
      <c r="C218" s="28"/>
    </row>
    <row r="219" spans="1:4" ht="33.75" customHeight="1" x14ac:dyDescent="0.25">
      <c r="A219" s="28" t="s">
        <v>71</v>
      </c>
      <c r="B219" s="28"/>
      <c r="C219" s="28"/>
    </row>
    <row r="222" spans="1:4" ht="15.75" thickBot="1" x14ac:dyDescent="0.3"/>
    <row r="223" spans="1:4" ht="32.25" thickBot="1" x14ac:dyDescent="0.3">
      <c r="A223" s="16" t="s">
        <v>31</v>
      </c>
      <c r="B223" s="47" t="s">
        <v>45</v>
      </c>
      <c r="C223" s="48"/>
      <c r="D223" s="49"/>
    </row>
    <row r="224" spans="1:4" ht="16.5" thickBot="1" x14ac:dyDescent="0.3">
      <c r="A224" s="25" t="s">
        <v>32</v>
      </c>
      <c r="B224" s="54" t="s">
        <v>33</v>
      </c>
      <c r="C224" s="54" t="s">
        <v>34</v>
      </c>
      <c r="D224" s="26" t="s">
        <v>35</v>
      </c>
    </row>
    <row r="225" spans="1:5" x14ac:dyDescent="0.25">
      <c r="A225" s="73" t="s">
        <v>38</v>
      </c>
      <c r="B225" s="78">
        <f>SUM(C225:D225)</f>
        <v>13738</v>
      </c>
      <c r="C225" s="78">
        <v>5151</v>
      </c>
      <c r="D225" s="78">
        <v>8587</v>
      </c>
    </row>
    <row r="226" spans="1:5" x14ac:dyDescent="0.25">
      <c r="A226" s="15" t="s">
        <v>37</v>
      </c>
      <c r="B226" s="21">
        <f>SUM(C226:D226)</f>
        <v>9230</v>
      </c>
      <c r="C226" s="21">
        <v>4465</v>
      </c>
      <c r="D226" s="21">
        <v>4765</v>
      </c>
    </row>
    <row r="227" spans="1:5" x14ac:dyDescent="0.25">
      <c r="A227" s="15" t="s">
        <v>39</v>
      </c>
      <c r="B227" s="21">
        <f>SUM(C227:D227)</f>
        <v>433</v>
      </c>
      <c r="C227" s="21">
        <v>199</v>
      </c>
      <c r="D227" s="21">
        <v>234</v>
      </c>
    </row>
    <row r="228" spans="1:5" x14ac:dyDescent="0.25">
      <c r="A228" s="15" t="s">
        <v>36</v>
      </c>
      <c r="B228" s="21">
        <f>SUM(C228:D228)</f>
        <v>416</v>
      </c>
      <c r="C228" s="21">
        <v>202</v>
      </c>
      <c r="D228" s="21">
        <v>214</v>
      </c>
    </row>
    <row r="229" spans="1:5" x14ac:dyDescent="0.25">
      <c r="A229" s="15" t="s">
        <v>41</v>
      </c>
      <c r="B229" s="21">
        <f>SUM(C229:D229)</f>
        <v>272</v>
      </c>
      <c r="C229" s="21">
        <v>172</v>
      </c>
      <c r="D229" s="21">
        <v>100</v>
      </c>
    </row>
    <row r="230" spans="1:5" x14ac:dyDescent="0.25">
      <c r="A230" s="15" t="s">
        <v>40</v>
      </c>
      <c r="B230" s="21">
        <f t="shared" ref="B227:B231" si="4">SUM(C230:D230)</f>
        <v>168</v>
      </c>
      <c r="C230" s="21">
        <v>144</v>
      </c>
      <c r="D230" s="21">
        <v>24</v>
      </c>
    </row>
    <row r="232" spans="1:5" x14ac:dyDescent="0.25">
      <c r="A232" s="22" t="s">
        <v>33</v>
      </c>
      <c r="B232" s="23">
        <f>SUM(B226:B230)</f>
        <v>10519</v>
      </c>
      <c r="C232" s="24">
        <f>SUM(C226:C230)</f>
        <v>5182</v>
      </c>
      <c r="D232" s="24">
        <f>SUM(D226:D230)</f>
        <v>5337</v>
      </c>
    </row>
    <row r="234" spans="1:5" x14ac:dyDescent="0.25">
      <c r="A234" s="17"/>
      <c r="B234" s="17"/>
      <c r="C234" s="17"/>
      <c r="D234" s="17"/>
      <c r="E234" s="17"/>
    </row>
    <row r="235" spans="1:5" x14ac:dyDescent="0.25">
      <c r="A235" s="17"/>
      <c r="B235" s="17"/>
      <c r="C235" s="17"/>
      <c r="D235" s="17"/>
      <c r="E235" s="17"/>
    </row>
    <row r="236" spans="1:5" x14ac:dyDescent="0.25">
      <c r="A236" s="17"/>
      <c r="B236" s="17"/>
      <c r="C236" s="17"/>
      <c r="D236" s="17"/>
      <c r="E236" s="17"/>
    </row>
    <row r="237" spans="1:5" x14ac:dyDescent="0.25">
      <c r="A237" s="17"/>
      <c r="B237" s="17"/>
      <c r="C237" s="17"/>
      <c r="D237" s="17"/>
      <c r="E237" s="17"/>
    </row>
    <row r="238" spans="1:5" x14ac:dyDescent="0.25">
      <c r="E238" s="18"/>
    </row>
    <row r="239" spans="1:5" x14ac:dyDescent="0.25">
      <c r="A239" s="27"/>
      <c r="B239" s="27"/>
      <c r="C239" s="27"/>
      <c r="E239" s="19"/>
    </row>
    <row r="240" spans="1:5" x14ac:dyDescent="0.25">
      <c r="E240" s="19"/>
    </row>
    <row r="241" spans="5:5" x14ac:dyDescent="0.25">
      <c r="E241" s="19"/>
    </row>
    <row r="242" spans="5:5" x14ac:dyDescent="0.25">
      <c r="E242" s="19"/>
    </row>
    <row r="243" spans="5:5" x14ac:dyDescent="0.25">
      <c r="E243" s="19"/>
    </row>
    <row r="244" spans="5:5" x14ac:dyDescent="0.25">
      <c r="E244" s="19"/>
    </row>
    <row r="245" spans="5:5" x14ac:dyDescent="0.25">
      <c r="E245" s="19"/>
    </row>
    <row r="253" spans="5:5" x14ac:dyDescent="0.25">
      <c r="E253" s="19"/>
    </row>
    <row r="254" spans="5:5" x14ac:dyDescent="0.25">
      <c r="E254" s="18"/>
    </row>
  </sheetData>
  <mergeCells count="34">
    <mergeCell ref="A107:C107"/>
    <mergeCell ref="A108:C108"/>
    <mergeCell ref="A58:C59"/>
    <mergeCell ref="A60:C61"/>
    <mergeCell ref="A62:C62"/>
    <mergeCell ref="A65:C65"/>
    <mergeCell ref="A66:C66"/>
    <mergeCell ref="A53:C53"/>
    <mergeCell ref="A54:C54"/>
    <mergeCell ref="A3:C4"/>
    <mergeCell ref="A5:C6"/>
    <mergeCell ref="A7:C7"/>
    <mergeCell ref="A10:C10"/>
    <mergeCell ref="A11:C11"/>
    <mergeCell ref="A52:C52"/>
    <mergeCell ref="A109:C109"/>
    <mergeCell ref="A113:C114"/>
    <mergeCell ref="A115:C116"/>
    <mergeCell ref="A117:C117"/>
    <mergeCell ref="A120:C120"/>
    <mergeCell ref="A121:C121"/>
    <mergeCell ref="A162:C162"/>
    <mergeCell ref="A163:C163"/>
    <mergeCell ref="A176:C176"/>
    <mergeCell ref="A217:C217"/>
    <mergeCell ref="A239:C239"/>
    <mergeCell ref="A218:C218"/>
    <mergeCell ref="A219:C219"/>
    <mergeCell ref="A164:C164"/>
    <mergeCell ref="A168:C169"/>
    <mergeCell ref="A170:C171"/>
    <mergeCell ref="A172:C172"/>
    <mergeCell ref="A175:C175"/>
    <mergeCell ref="B223:D2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CONGLOMERDO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sivigila</dc:creator>
  <cp:lastModifiedBy>USUARIO</cp:lastModifiedBy>
  <dcterms:created xsi:type="dcterms:W3CDTF">2021-03-05T14:40:45Z</dcterms:created>
  <dcterms:modified xsi:type="dcterms:W3CDTF">2022-03-03T21:43:49Z</dcterms:modified>
</cp:coreProperties>
</file>